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MSS\WAMSS_EWAMSS\WAMSS 2019 Conference\"/>
    </mc:Choice>
  </mc:AlternateContent>
  <xr:revisionPtr revIDLastSave="0" documentId="8_{C15CF121-F831-40FC-AB4A-81C7DC1CC509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MSS 2018 Goals" sheetId="3" r:id="rId1"/>
    <sheet name="2019 goals" sheetId="5" r:id="rId2"/>
    <sheet name="MSS 2018 Workplan" sheetId="4" r:id="rId3"/>
    <sheet name="People link" sheetId="6" r:id="rId4"/>
    <sheet name="2013-2018 totals" sheetId="7" r:id="rId5"/>
  </sheets>
  <definedNames>
    <definedName name="_xlnm.Print_Area" localSheetId="0">'MSS 2018 Goals'!$A$1:$N$28</definedName>
    <definedName name="_xlnm.Print_Area" localSheetId="2">'MSS 2018 Workplan'!$A$1:$H$23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7" l="1"/>
  <c r="F8" i="7"/>
  <c r="E8" i="7"/>
  <c r="D8" i="7"/>
  <c r="C8" i="7"/>
  <c r="B8" i="7"/>
</calcChain>
</file>

<file path=xl/sharedStrings.xml><?xml version="1.0" encoding="utf-8"?>
<sst xmlns="http://schemas.openxmlformats.org/spreadsheetml/2006/main" count="240" uniqueCount="187">
  <si>
    <t>Understand and Meet Customers Expectations</t>
  </si>
  <si>
    <t>Financial Stability</t>
  </si>
  <si>
    <t>Regional Care</t>
  </si>
  <si>
    <t>Non-Clinical Department Did Not Meet Budget</t>
  </si>
  <si>
    <t>Must be measurable by the Department without additional Business Intelligence Resources</t>
  </si>
  <si>
    <t>Department Goal (Cost per TRVU for Clinical Support Depts. Other Depts. Goal = Meet Budget)</t>
  </si>
  <si>
    <t>Non-Clinical Department Met or Below Budget</t>
  </si>
  <si>
    <t>Department Goal-(Regulatory Requirements, ensuring provider quality &amp; competency for patient safety)</t>
  </si>
  <si>
    <t>Kati</t>
  </si>
  <si>
    <t>Monthly</t>
  </si>
  <si>
    <t>MSS team</t>
  </si>
  <si>
    <t>Eli/lean work</t>
  </si>
  <si>
    <t>Privilege list revamp</t>
  </si>
  <si>
    <t>Debbie</t>
  </si>
  <si>
    <t>Update lists to new format- 1 monthly</t>
  </si>
  <si>
    <t>Meet Dept. Budget/or Under</t>
  </si>
  <si>
    <t>Year end %</t>
  </si>
  <si>
    <t>Current Month % complete</t>
  </si>
  <si>
    <t>staff assigned</t>
  </si>
  <si>
    <t>Tracking / Due dates</t>
  </si>
  <si>
    <t>Confluence Health Director/Manager: Kati Lucas -Goals for 2018</t>
  </si>
  <si>
    <t>Collaborate with Quality Analytics for unified spreadsheet and process of provider data for DNV needs  by 6/2018</t>
  </si>
  <si>
    <t>Implement unified plan and process for all inpatient providers 6/2018 to 12/2018</t>
  </si>
  <si>
    <t>MSS Work plan 2018</t>
  </si>
  <si>
    <t>Department Goal  (Leadership Support)-with Contracting</t>
  </si>
  <si>
    <t>OPPE/DNV MS 9 Standards project</t>
  </si>
  <si>
    <t>Kati/Carmen/QA</t>
  </si>
  <si>
    <t>all specialties have at least one tracking completed</t>
  </si>
  <si>
    <t>plan created approved by MEC</t>
  </si>
  <si>
    <t>Kaizen completed</t>
  </si>
  <si>
    <t>Propose contracting to implementation Kaizen-approval to begin</t>
  </si>
  <si>
    <t>Kaizen planning and processing</t>
  </si>
  <si>
    <t>DSHS Non-WA state Project completion</t>
  </si>
  <si>
    <t>Reasses initial and revalidation needs approve forward plan with Rev Cycle</t>
  </si>
  <si>
    <t>Determine FTE needs</t>
  </si>
  <si>
    <t xml:space="preserve">Begin project and streamline guidesheet(2/18) </t>
  </si>
  <si>
    <t>Department Goal-(Customer Expectations &amp; Financial Stability)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</si>
  <si>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</si>
  <si>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</si>
  <si>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</si>
  <si>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</si>
  <si>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</si>
  <si>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</si>
  <si>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</si>
  <si>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</si>
  <si>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</si>
  <si>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</si>
  <si>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</si>
  <si>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</si>
  <si>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Score</t>
  </si>
  <si>
    <t>ELI time wast reduction totals-6 per year</t>
  </si>
  <si>
    <t xml:space="preserve">By 12/18: Post Kaisen processes implemented.   </t>
  </si>
  <si>
    <t>By 8/18: Lean/Kaizen-Contracting process- Kaizen completed</t>
  </si>
  <si>
    <r>
      <t xml:space="preserve">Performance Recorded Through </t>
    </r>
    <r>
      <rPr>
        <b/>
        <u/>
        <sz val="14"/>
        <rFont val="Arial"/>
        <family val="2"/>
      </rPr>
      <t>4/1/18-12/31/18; goal process not relayed till 3/5/18</t>
    </r>
  </si>
  <si>
    <t>6 annual Elis, track time savings</t>
  </si>
  <si>
    <t>bi monthly</t>
  </si>
  <si>
    <t>2nd check ENR and Recred tracking</t>
  </si>
  <si>
    <t>Carina, Carmen</t>
  </si>
  <si>
    <t xml:space="preserve">Monthly </t>
  </si>
  <si>
    <t>under</t>
  </si>
  <si>
    <t>planning meetings x2</t>
  </si>
  <si>
    <t>email to dept chairs to gather 2-3 metrics</t>
  </si>
  <si>
    <t>Credentials ENR 2nd checks with errors found</t>
  </si>
  <si>
    <t>6 of 15</t>
  </si>
  <si>
    <t>Credentials Recred and Auth 2nd check with errors found</t>
  </si>
  <si>
    <t>12 of 66</t>
  </si>
  <si>
    <t>9 depts input</t>
  </si>
  <si>
    <t>0 of 3</t>
  </si>
  <si>
    <t>13 dept input/quality working on reporting</t>
  </si>
  <si>
    <t>7 of 47</t>
  </si>
  <si>
    <t>5 out of 45</t>
  </si>
  <si>
    <t>na</t>
  </si>
  <si>
    <t>timings complete</t>
  </si>
  <si>
    <t>moved to A3 process</t>
  </si>
  <si>
    <t>newspaper creation in process</t>
  </si>
  <si>
    <t>0 of 7</t>
  </si>
  <si>
    <t>0 of 12</t>
  </si>
  <si>
    <t>4 of 8</t>
  </si>
  <si>
    <t>0 of 8</t>
  </si>
  <si>
    <t>4 of 47</t>
  </si>
  <si>
    <t xml:space="preserve">4 of 11 </t>
  </si>
  <si>
    <t>2 of 10</t>
  </si>
  <si>
    <t>10 of 10</t>
  </si>
  <si>
    <t>9 of 17</t>
  </si>
  <si>
    <t>8 of 25</t>
  </si>
  <si>
    <t>7 of 22</t>
  </si>
  <si>
    <t>3 of 9</t>
  </si>
  <si>
    <t>attendign provider groups complete</t>
  </si>
  <si>
    <t>low volume and apcs to be complete in 2019</t>
  </si>
  <si>
    <t>with kaizen work</t>
  </si>
  <si>
    <t>17.7 under</t>
  </si>
  <si>
    <t>low volume and apc still needed</t>
  </si>
  <si>
    <t>done</t>
  </si>
  <si>
    <t>with errors</t>
  </si>
  <si>
    <t xml:space="preserve">Collaborate with Quality Analytics for unified spreadsheet and process of provider data for DNV MS9 needs for consulting and low volume providers, ongoing reporting planned </t>
  </si>
  <si>
    <t>All 2018 Specialties in ongoing planning track and recompleted by 12/19</t>
  </si>
  <si>
    <t>Department Goal  (Leadership Support)</t>
  </si>
  <si>
    <t>3 of 21</t>
  </si>
  <si>
    <t>100% complete, 20% error rate found</t>
  </si>
  <si>
    <t>Team reconstruction of all applicable guidesheets to new system needs by 10/2019</t>
  </si>
  <si>
    <t>Maintain Press Ganey Tier 1 ranking with scores at or above current level -12/19</t>
  </si>
  <si>
    <t>Develop  press ganey ORG improvement action plan goals from score area lower than 4 rating</t>
  </si>
  <si>
    <t>All initial done by 10/2019</t>
  </si>
  <si>
    <t xml:space="preserve"> </t>
  </si>
  <si>
    <t>Confluence Health Department Goals
Performance Recorded Through 12/31/2019</t>
  </si>
  <si>
    <t>Department/Unit Name:  Medical Staff Services</t>
  </si>
  <si>
    <t>Leader Name:  Kati Lucas</t>
  </si>
  <si>
    <t xml:space="preserve">           Unhealthy, not on target, no plan/not working             </t>
  </si>
  <si>
    <t>CHG*</t>
  </si>
  <si>
    <t>ACHG*</t>
  </si>
  <si>
    <t>2017 Result</t>
  </si>
  <si>
    <t>2018 Result</t>
  </si>
  <si>
    <t>2019 Goal</t>
  </si>
  <si>
    <t>2018 Year-End Results</t>
  </si>
  <si>
    <t>Kaizen Improvement Plan</t>
  </si>
  <si>
    <t xml:space="preserve">            Unhealthy but have a good plan and it appears
            to be working - gaining each month, active PDSA</t>
  </si>
  <si>
    <t xml:space="preserve">           Healthy, on target, going well</t>
  </si>
  <si>
    <t>Understand and Exceed Customers Expectations</t>
  </si>
  <si>
    <t>√ if yes</t>
  </si>
  <si>
    <t>FULL Implementation of EVIPS database by 7/2019</t>
  </si>
  <si>
    <t>x</t>
  </si>
  <si>
    <t>Define and Standardize Care Model Centered on the Best Practice of Medicine</t>
  </si>
  <si>
    <t>Budget  or P/L Rollup for your areas</t>
  </si>
  <si>
    <t>FTEs (put budgeted in "2019 goal" box, actual in month box)</t>
  </si>
  <si>
    <t>tbd</t>
  </si>
  <si>
    <t>Must be measurable by department without additional Business Intelligence Resources</t>
  </si>
  <si>
    <t>CHG (Confluence Health Goal)</t>
  </si>
  <si>
    <t>tier 1</t>
  </si>
  <si>
    <t>tier1</t>
  </si>
  <si>
    <t>tier 2</t>
  </si>
  <si>
    <t>under budget</t>
  </si>
  <si>
    <t>meet</t>
  </si>
  <si>
    <t>.4+</t>
  </si>
  <si>
    <r>
      <t>25</t>
    </r>
    <r>
      <rPr>
        <sz val="12"/>
        <rFont val="Times New Roman"/>
        <family val="1"/>
      </rPr>
      <t>/</t>
    </r>
    <r>
      <rPr>
        <sz val="12"/>
        <color rgb="FF0070C0"/>
        <rFont val="Times New Roman"/>
        <family val="1"/>
      </rPr>
      <t>5</t>
    </r>
  </si>
  <si>
    <t>2019 GOALS</t>
  </si>
  <si>
    <t>TARGET/PROCESS</t>
  </si>
  <si>
    <t>DUE BY</t>
  </si>
  <si>
    <r>
      <t>1.</t>
    </r>
    <r>
      <rPr>
        <b/>
        <sz val="7"/>
        <color rgb="FFFFFFFF"/>
        <rFont val="Times New Roman"/>
        <family val="1"/>
      </rPr>
      <t xml:space="preserve">  </t>
    </r>
    <r>
      <rPr>
        <b/>
        <sz val="16"/>
        <color rgb="FFFFFFFF"/>
        <rFont val="Segoe UI Light"/>
        <family val="2"/>
      </rPr>
      <t> </t>
    </r>
  </si>
  <si>
    <t>Maintain Tier 1 Press Ganey</t>
  </si>
  <si>
    <t>Via surveys 10/19</t>
  </si>
  <si>
    <t>Tier 1 for 2018, Team</t>
  </si>
  <si>
    <r>
      <t>2.</t>
    </r>
    <r>
      <rPr>
        <b/>
        <sz val="7"/>
        <color rgb="FFFFFFFF"/>
        <rFont val="Times New Roman"/>
        <family val="1"/>
      </rPr>
      <t xml:space="preserve">  </t>
    </r>
    <r>
      <rPr>
        <b/>
        <sz val="16"/>
        <color rgb="FFFFFFFF"/>
        <rFont val="Segoe UI Light"/>
        <family val="2"/>
      </rPr>
      <t> </t>
    </r>
  </si>
  <si>
    <t>Meet Department Budget</t>
  </si>
  <si>
    <t>March 2.1% under budget for year</t>
  </si>
  <si>
    <t>Under budget for 2018 14%</t>
  </si>
  <si>
    <r>
      <t>3.</t>
    </r>
    <r>
      <rPr>
        <b/>
        <sz val="7"/>
        <color rgb="FFFFFFFF"/>
        <rFont val="Times New Roman"/>
        <family val="1"/>
      </rPr>
      <t xml:space="preserve">  </t>
    </r>
    <r>
      <rPr>
        <b/>
        <sz val="16"/>
        <color rgb="FFFFFFFF"/>
        <rFont val="Segoe UI Light"/>
        <family val="2"/>
      </rPr>
      <t> </t>
    </r>
  </si>
  <si>
    <t>Press ganey goals</t>
  </si>
  <si>
    <t>Space concerns and ELT updates</t>
  </si>
  <si>
    <t>Team-ELT at People link, space concerns moved up to VP, optional scheduling/remote</t>
  </si>
  <si>
    <r>
      <t>4.</t>
    </r>
    <r>
      <rPr>
        <b/>
        <sz val="7"/>
        <color rgb="FFFFFFFF"/>
        <rFont val="Times New Roman"/>
        <family val="1"/>
      </rPr>
      <t xml:space="preserve">  </t>
    </r>
    <r>
      <rPr>
        <b/>
        <sz val="16"/>
        <color rgb="FFFFFFFF"/>
        <rFont val="Segoe UI Light"/>
        <family val="2"/>
      </rPr>
      <t> </t>
    </r>
  </si>
  <si>
    <t xml:space="preserve">DNV MS9 Standards GRIO/Processing </t>
  </si>
  <si>
    <t>Phase 1 providers complete by 7/2019, phase two by 12/19</t>
  </si>
  <si>
    <t>Carmen/Kati</t>
  </si>
  <si>
    <t>Kim pending next send</t>
  </si>
  <si>
    <r>
      <t>5.</t>
    </r>
    <r>
      <rPr>
        <b/>
        <sz val="7"/>
        <color rgb="FFFFFFFF"/>
        <rFont val="Times New Roman"/>
        <family val="1"/>
      </rPr>
      <t xml:space="preserve">  </t>
    </r>
    <r>
      <rPr>
        <b/>
        <sz val="16"/>
        <color rgb="FFFFFFFF"/>
        <rFont val="Segoe UI Light"/>
        <family val="2"/>
      </rPr>
      <t> </t>
    </r>
  </si>
  <si>
    <t>Database conversion</t>
  </si>
  <si>
    <t>Complete 7/30/2019</t>
  </si>
  <si>
    <t>Team-70% 4/17/19</t>
  </si>
  <si>
    <r>
      <t>6.</t>
    </r>
    <r>
      <rPr>
        <b/>
        <sz val="7"/>
        <color rgb="FFFFFFFF"/>
        <rFont val="Times New Roman"/>
        <family val="1"/>
      </rPr>
      <t xml:space="preserve">  </t>
    </r>
    <r>
      <rPr>
        <b/>
        <sz val="16"/>
        <color rgb="FFFFFFFF"/>
        <rFont val="Segoe UI Light"/>
        <family val="2"/>
      </rPr>
      <t> </t>
    </r>
  </si>
  <si>
    <t>Guide sheets redone for new database needs</t>
  </si>
  <si>
    <t>Complete 10/2019</t>
  </si>
  <si>
    <t>Team</t>
  </si>
  <si>
    <t>PROCESSES</t>
  </si>
  <si>
    <t>2013</t>
  </si>
  <si>
    <t>2014</t>
  </si>
  <si>
    <t>2015</t>
  </si>
  <si>
    <t>2016</t>
  </si>
  <si>
    <t>2017</t>
  </si>
  <si>
    <t>2018</t>
  </si>
  <si>
    <t>Trend</t>
  </si>
  <si>
    <t>Recredentials</t>
  </si>
  <si>
    <t>Initials</t>
  </si>
  <si>
    <t>ENR Credts-In/Rec</t>
  </si>
  <si>
    <t>CMS Initial Enrollments</t>
  </si>
  <si>
    <t>VENDOR APPL-In/Rec</t>
  </si>
  <si>
    <t>REFERRING</t>
  </si>
  <si>
    <t>Annual Total</t>
  </si>
  <si>
    <t>Actual FTE, minus vp</t>
  </si>
  <si>
    <t>Notes 1</t>
  </si>
  <si>
    <t>8/13 1st joint credts meeting</t>
  </si>
  <si>
    <t>Vendor process to mss 4/14 no FTE</t>
  </si>
  <si>
    <t>6/15 all epic ref to MSS no FTE</t>
  </si>
  <si>
    <t>Chris FTE and her duties transfer from rev cycle 10/16. Pat from PT to FT 7/16-transfer from quality</t>
  </si>
  <si>
    <t>2/2017 Hisp  duties to MSS no new FTE</t>
  </si>
  <si>
    <t>Notes 2</t>
  </si>
  <si>
    <t>PharmD&amp;RD to Credtng</t>
  </si>
  <si>
    <t>10/17 Fac CMS to MSS, Prov Dual CMS, Revalid CMS, no addtl FTE came with new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</si>
</sst>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5"/>
      <name val="Times New Roman"/>
      <family val="1"/>
    </font>
    <font>
      <sz val="12"/>
      <color rgb="FF0070C0"/>
      <name val="Times New Roman"/>
      <family val="1"/>
    </font>
    <font>
      <b/>
      <sz val="13"/>
      <color theme="3"/>
      <name val="Calibri"/>
      <family val="2"/>
      <scheme val="minor"/>
    </font>
    <font>
      <b/>
      <sz val="16"/>
      <color rgb="FFFFFFFF"/>
      <name val="Segoe UI Light"/>
      <family val="2"/>
    </font>
    <font>
      <b/>
      <sz val="7"/>
      <color rgb="FFFFFFFF"/>
      <name val="Times New Roman"/>
      <family val="1"/>
    </font>
    <font>
      <b/>
      <sz val="16"/>
      <name val="Segoe UI Light"/>
      <family val="2"/>
    </font>
    <font>
      <b/>
      <sz val="16"/>
      <color theme="1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theme="1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4">
    <xf numFmtId="0" fontId="0" fillId="0" borderId="0"/>
    <xf numFmtId="0" fontId="25" fillId="0" borderId="15" applyNumberFormat="0" applyFill="0" applyAlignment="0" applyProtection="0"/>
    <xf numFmtId="0" fontId="1" fillId="0" borderId="0">
      <alignment horizontal="left" wrapText="1" indent="1"/>
    </xf>
    <xf numFmtId="4" fontId="1" fillId="0" borderId="0">
      <alignment horizontal="right" indent="1"/>
    </xf>
  </cellStyleXfs>
  <cellXfs count="138">
    <xf numFmtId="0" fontId="0" fillId="0" borderId="0" xfId="0"/>
    <xf numFmtId="9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9" fontId="0" fillId="0" borderId="0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9" fillId="0" borderId="1" xfId="0" applyFont="1" applyBorder="1" applyAlignment="1">
      <alignment wrapText="1"/>
    </xf>
    <xf numFmtId="9" fontId="11" fillId="0" borderId="1" xfId="0" applyNumberFormat="1" applyFont="1" applyBorder="1"/>
    <xf numFmtId="0" fontId="10" fillId="0" borderId="1" xfId="0" applyFont="1" applyBorder="1" applyAlignment="1">
      <alignment wrapText="1"/>
    </xf>
    <xf numFmtId="17" fontId="0" fillId="0" borderId="1" xfId="0" applyNumberFormat="1" applyBorder="1"/>
    <xf numFmtId="0" fontId="10" fillId="4" borderId="1" xfId="0" applyFont="1" applyFill="1" applyBorder="1"/>
    <xf numFmtId="17" fontId="10" fillId="4" borderId="1" xfId="0" applyNumberFormat="1" applyFont="1" applyFill="1" applyBorder="1"/>
    <xf numFmtId="0" fontId="4" fillId="0" borderId="1" xfId="0" applyFont="1" applyBorder="1"/>
    <xf numFmtId="9" fontId="4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0" fontId="6" fillId="5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17" fontId="0" fillId="0" borderId="0" xfId="0" applyNumberFormat="1"/>
    <xf numFmtId="10" fontId="2" fillId="0" borderId="1" xfId="0" applyNumberFormat="1" applyFont="1" applyFill="1" applyBorder="1" applyAlignment="1" applyProtection="1">
      <alignment horizontal="right"/>
      <protection locked="0"/>
    </xf>
    <xf numFmtId="16" fontId="2" fillId="0" borderId="1" xfId="0" applyNumberFormat="1" applyFont="1" applyBorder="1" applyAlignment="1" applyProtection="1">
      <alignment horizontal="right"/>
      <protection locked="0"/>
    </xf>
    <xf numFmtId="9" fontId="2" fillId="0" borderId="1" xfId="0" applyNumberFormat="1" applyFont="1" applyFill="1" applyBorder="1" applyAlignment="1" applyProtection="1">
      <alignment horizontal="right"/>
      <protection locked="0"/>
    </xf>
    <xf numFmtId="9" fontId="2" fillId="0" borderId="1" xfId="0" applyNumberFormat="1" applyFont="1" applyFill="1" applyBorder="1" applyAlignment="1" applyProtection="1">
      <protection locked="0"/>
    </xf>
    <xf numFmtId="9" fontId="2" fillId="0" borderId="1" xfId="0" applyNumberFormat="1" applyFont="1" applyBorder="1" applyAlignment="1" applyProtection="1">
      <alignment horizontal="right" wrapText="1"/>
      <protection locked="0"/>
    </xf>
    <xf numFmtId="0" fontId="0" fillId="0" borderId="2" xfId="0" applyFill="1" applyBorder="1"/>
    <xf numFmtId="0" fontId="10" fillId="0" borderId="0" xfId="0" applyFont="1"/>
    <xf numFmtId="9" fontId="10" fillId="0" borderId="1" xfId="0" applyNumberFormat="1" applyFont="1" applyBorder="1"/>
    <xf numFmtId="0" fontId="0" fillId="4" borderId="0" xfId="0" applyFill="1"/>
    <xf numFmtId="0" fontId="13" fillId="4" borderId="0" xfId="0" applyFont="1" applyFill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4" fillId="4" borderId="6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top" wrapText="1"/>
    </xf>
    <xf numFmtId="0" fontId="20" fillId="7" borderId="8" xfId="0" applyFont="1" applyFill="1" applyBorder="1" applyAlignment="1">
      <alignment horizontal="left" vertical="top" wrapText="1"/>
    </xf>
    <xf numFmtId="0" fontId="21" fillId="7" borderId="9" xfId="0" applyFont="1" applyFill="1" applyBorder="1" applyAlignment="1">
      <alignment vertical="top" wrapText="1"/>
    </xf>
    <xf numFmtId="0" fontId="21" fillId="7" borderId="10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8" borderId="6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 wrapText="1"/>
    </xf>
    <xf numFmtId="0" fontId="20" fillId="7" borderId="6" xfId="0" applyFont="1" applyFill="1" applyBorder="1" applyAlignment="1">
      <alignment horizontal="left" vertical="top" wrapText="1"/>
    </xf>
    <xf numFmtId="0" fontId="21" fillId="7" borderId="9" xfId="0" applyFont="1" applyFill="1" applyBorder="1" applyAlignment="1">
      <alignment wrapText="1"/>
    </xf>
    <xf numFmtId="0" fontId="20" fillId="7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left" vertical="top"/>
    </xf>
    <xf numFmtId="0" fontId="3" fillId="9" borderId="1" xfId="0" applyFont="1" applyFill="1" applyBorder="1" applyAlignment="1" applyProtection="1">
      <alignment horizontal="left"/>
      <protection locked="0"/>
    </xf>
    <xf numFmtId="0" fontId="21" fillId="9" borderId="6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9" borderId="0" xfId="0" applyFont="1" applyFill="1" applyBorder="1" applyAlignment="1">
      <alignment vertical="top" wrapText="1"/>
    </xf>
    <xf numFmtId="0" fontId="20" fillId="9" borderId="0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0" fontId="22" fillId="4" borderId="0" xfId="0" applyFont="1" applyFill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6" fillId="10" borderId="0" xfId="0" applyFont="1" applyFill="1" applyAlignment="1">
      <alignment horizontal="left" vertical="top" wrapText="1"/>
    </xf>
    <xf numFmtId="9" fontId="20" fillId="7" borderId="6" xfId="0" applyNumberFormat="1" applyFont="1" applyFill="1" applyBorder="1" applyAlignment="1">
      <alignment horizontal="center" vertical="center"/>
    </xf>
    <xf numFmtId="9" fontId="21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0" fontId="28" fillId="12" borderId="20" xfId="0" applyFont="1" applyFill="1" applyBorder="1" applyAlignment="1">
      <alignment vertical="center" wrapText="1"/>
    </xf>
    <xf numFmtId="0" fontId="28" fillId="13" borderId="21" xfId="0" applyFont="1" applyFill="1" applyBorder="1" applyAlignment="1">
      <alignment vertical="center" wrapText="1"/>
    </xf>
    <xf numFmtId="0" fontId="28" fillId="13" borderId="20" xfId="0" applyFont="1" applyFill="1" applyBorder="1" applyAlignment="1">
      <alignment vertical="center" wrapText="1"/>
    </xf>
    <xf numFmtId="0" fontId="29" fillId="6" borderId="1" xfId="1" applyFont="1" applyFill="1" applyBorder="1" applyAlignment="1">
      <alignment horizontal="left" indent="1"/>
    </xf>
    <xf numFmtId="0" fontId="30" fillId="0" borderId="1" xfId="2" applyFont="1" applyBorder="1">
      <alignment horizontal="left" wrapText="1" indent="1"/>
    </xf>
    <xf numFmtId="4" fontId="31" fillId="0" borderId="1" xfId="3" applyFont="1" applyBorder="1">
      <alignment horizontal="right" indent="1"/>
    </xf>
    <xf numFmtId="0" fontId="32" fillId="14" borderId="1" xfId="0" applyFont="1" applyFill="1" applyBorder="1"/>
    <xf numFmtId="0" fontId="33" fillId="0" borderId="1" xfId="2" applyFont="1" applyBorder="1">
      <alignment horizontal="left" wrapText="1" indent="1"/>
    </xf>
    <xf numFmtId="0" fontId="34" fillId="0" borderId="1" xfId="2" applyFont="1" applyBorder="1">
      <alignment horizontal="left" wrapText="1" indent="1"/>
    </xf>
    <xf numFmtId="0" fontId="35" fillId="0" borderId="1" xfId="2" applyFont="1" applyBorder="1">
      <alignment horizontal="left" wrapText="1" indent="1"/>
    </xf>
    <xf numFmtId="0" fontId="36" fillId="0" borderId="1" xfId="2" applyFont="1" applyFill="1" applyBorder="1">
      <alignment horizontal="left" wrapText="1" indent="1"/>
    </xf>
    <xf numFmtId="4" fontId="31" fillId="0" borderId="1" xfId="3" applyFont="1" applyFill="1" applyBorder="1">
      <alignment horizontal="right" indent="1"/>
    </xf>
    <xf numFmtId="0" fontId="37" fillId="0" borderId="1" xfId="2" applyFont="1" applyFill="1" applyBorder="1">
      <alignment horizontal="left" wrapText="1" indent="1"/>
    </xf>
    <xf numFmtId="0" fontId="38" fillId="15" borderId="1" xfId="0" applyFont="1" applyFill="1" applyBorder="1" applyAlignment="1">
      <alignment horizontal="left" indent="1"/>
    </xf>
    <xf numFmtId="4" fontId="29" fillId="15" borderId="1" xfId="0" applyNumberFormat="1" applyFont="1" applyFill="1" applyBorder="1" applyAlignment="1">
      <alignment horizontal="right" indent="1"/>
    </xf>
    <xf numFmtId="0" fontId="32" fillId="15" borderId="1" xfId="0" applyFont="1" applyFill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0" borderId="1" xfId="0" applyBorder="1" applyAlignment="1">
      <alignment wrapText="1"/>
    </xf>
    <xf numFmtId="0" fontId="13" fillId="4" borderId="0" xfId="0" applyFont="1" applyFill="1" applyAlignment="1">
      <alignment horizont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26" fillId="11" borderId="16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 wrapText="1"/>
    </xf>
    <xf numFmtId="0" fontId="26" fillId="11" borderId="22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0" fontId="28" fillId="13" borderId="22" xfId="0" applyFont="1" applyFill="1" applyBorder="1" applyAlignment="1">
      <alignment vertical="center" wrapText="1"/>
    </xf>
    <xf numFmtId="0" fontId="28" fillId="13" borderId="19" xfId="0" applyFont="1" applyFill="1" applyBorder="1" applyAlignment="1">
      <alignment vertical="center" wrapText="1"/>
    </xf>
  </cellXfs>
  <cellStyles count="4">
    <cellStyle name="Heading 2" xfId="1" builtinId="17"/>
    <cellStyle name="Normal" xfId="0" builtinId="0"/>
    <cellStyle name="Table details" xfId="2" xr:uid="{00000000-0005-0000-0000-000002000000}"/>
    <cellStyle name="Table numbers" xfId="3" xr:uid="{00000000-0005-0000-0000-000003000000}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mbria"/>
        <scheme val="major"/>
      </font>
      <numFmt numFmtId="4" formatCode="#,##0.00"/>
      <fill>
        <patternFill patternType="solid">
          <fgColor indexed="64"/>
          <bgColor theme="5" tint="-0.249977111117893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mbria"/>
        <scheme val="major"/>
      </font>
      <numFmt numFmtId="4" formatCode="#,##0.00"/>
      <fill>
        <patternFill patternType="solid">
          <fgColor indexed="64"/>
          <bgColor theme="5" tint="-0.249977111117893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mbria"/>
        <scheme val="major"/>
      </font>
      <numFmt numFmtId="4" formatCode="#,##0.00"/>
      <fill>
        <patternFill patternType="solid">
          <fgColor indexed="64"/>
          <bgColor theme="5" tint="-0.249977111117893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mbria"/>
        <scheme val="major"/>
      </font>
      <numFmt numFmtId="4" formatCode="#,##0.00"/>
      <fill>
        <patternFill patternType="solid">
          <fgColor indexed="64"/>
          <bgColor theme="5" tint="-0.249977111117893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mbria"/>
        <scheme val="major"/>
      </font>
      <numFmt numFmtId="4" formatCode="#,##0.00"/>
      <fill>
        <patternFill patternType="solid">
          <fgColor indexed="64"/>
          <bgColor theme="5" tint="-0.249977111117893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mbria"/>
        <scheme val="major"/>
      </font>
      <numFmt numFmtId="4" formatCode="#,##0.00"/>
      <fill>
        <patternFill patternType="solid">
          <fgColor indexed="64"/>
          <bgColor theme="5" tint="-0.249977111117893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fill>
        <patternFill patternType="solid">
          <fgColor indexed="64"/>
          <bgColor theme="5" tint="-0.249977111117893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  <fill>
        <patternFill patternType="solid">
          <fgColor indexed="64"/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</font>
    </dxf>
    <dxf>
      <font>
        <strike val="0"/>
        <outline val="0"/>
        <shadow val="0"/>
        <u val="none"/>
        <vertAlign val="baseline"/>
        <sz val="16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1" diagonalDown="0">
        <left/>
        <right/>
        <top/>
        <bottom/>
        <diagonal style="thin">
          <color theme="0" tint="-0.14993743705557422"/>
        </diagonal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1" defaultTableStyle="TableStyleMedium9" defaultPivotStyle="PivotStyleLight16">
    <tableStyle name="Summary Table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9525</xdr:rowOff>
    </xdr:from>
    <xdr:to>
      <xdr:col>0</xdr:col>
      <xdr:colOff>311806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40D78E-0CAF-48BA-AA30-B5F909E29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71525"/>
          <a:ext cx="302281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Summary3" displayName="ExpenseSummary3" ref="A1:H8" totalsRowCount="1" headerRowDxfId="11" dataDxfId="10" totalsRowDxfId="9" headerRowCellStyle="Heading 2">
  <autoFilter ref="A1:H7" xr:uid="{00000000-0009-0000-0100-000002000000}"/>
  <tableColumns count="8">
    <tableColumn id="1" xr3:uid="{00000000-0010-0000-0000-000001000000}" name="PROCESSES" totalsRowLabel="Annual Total" totalsRowDxfId="8" dataCellStyle="Table details"/>
    <tableColumn id="2" xr3:uid="{00000000-0010-0000-0000-000002000000}" name="2013" totalsRowFunction="sum" totalsRowDxfId="7" dataCellStyle="Table numbers">
      <calculatedColumnFormula>SUMIFS(#REF!,#REF!,ExpenseSummary3[[#This Row],[PROCESSES]])</calculatedColumnFormula>
    </tableColumn>
    <tableColumn id="3" xr3:uid="{00000000-0010-0000-0000-000003000000}" name="2014" totalsRowFunction="sum" totalsRowDxfId="6" dataCellStyle="Table numbers">
      <calculatedColumnFormula>SUMIFS(#REF!,#REF!,ExpenseSummary3[[#This Row],[PROCESSES]])</calculatedColumnFormula>
    </tableColumn>
    <tableColumn id="4" xr3:uid="{00000000-0010-0000-0000-000004000000}" name="2015" totalsRowFunction="sum" totalsRowDxfId="5" dataCellStyle="Table numbers"/>
    <tableColumn id="5" xr3:uid="{00000000-0010-0000-0000-000005000000}" name="2016" totalsRowFunction="sum" totalsRowDxfId="4" dataCellStyle="Table numbers"/>
    <tableColumn id="6" xr3:uid="{00000000-0010-0000-0000-000006000000}" name="2017" totalsRowFunction="sum" totalsRowDxfId="3" dataCellStyle="Table numbers"/>
    <tableColumn id="8" xr3:uid="{00000000-0010-0000-0000-000008000000}" name="2018" totalsRowFunction="sum" dataDxfId="2" totalsRowDxfId="1" dataCellStyle="Table numbers"/>
    <tableColumn id="15" xr3:uid="{00000000-0010-0000-0000-00000F000000}" name="Trend" totalsRowDxfId="0" dataCellStyle="Normal"/>
  </tableColumns>
  <tableStyleInfo name="Summary Table" showFirstColumn="0" showLastColumn="1" showRowStripes="0" showColumnStripes="1"/>
  <extLst>
    <ext xmlns:x14="http://schemas.microsoft.com/office/spreadsheetml/2009/9/main" uri="{504A1905-F514-4f6f-8877-14C23A59335A}">
      <x14:table altTextSummary="Table shows monthly expenses summed by category for each month of a year, beginning in January.  The table is formatted to line up vertically with a chart located directly above so that each month of the table lines up with each month grouping on the char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topLeftCell="B1" zoomScale="70" zoomScaleNormal="70" workbookViewId="0">
      <selection activeCell="E25" sqref="E25"/>
    </sheetView>
  </sheetViews>
  <sheetFormatPr defaultRowHeight="12.75" x14ac:dyDescent="0.2"/>
  <cols>
    <col min="1" max="1" width="121.7109375" style="38" customWidth="1"/>
    <col min="2" max="2" width="14.85546875" customWidth="1"/>
    <col min="3" max="3" width="9.85546875" customWidth="1"/>
    <col min="4" max="4" width="10.140625" bestFit="1" customWidth="1"/>
    <col min="5" max="5" width="9.5703125" bestFit="1" customWidth="1"/>
    <col min="6" max="6" width="9.7109375" customWidth="1"/>
    <col min="7" max="7" width="11.28515625" customWidth="1"/>
    <col min="8" max="8" width="11.42578125" customWidth="1"/>
    <col min="9" max="9" width="9" customWidth="1"/>
    <col min="10" max="10" width="9.5703125" customWidth="1"/>
    <col min="11" max="11" width="7.28515625" bestFit="1" customWidth="1"/>
    <col min="12" max="12" width="7.7109375" bestFit="1" customWidth="1"/>
    <col min="13" max="13" width="7.42578125" bestFit="1" customWidth="1"/>
    <col min="14" max="14" width="7.85546875" bestFit="1" customWidth="1"/>
    <col min="15" max="16" width="0" hidden="1" customWidth="1"/>
  </cols>
  <sheetData>
    <row r="1" spans="1:21" ht="18" x14ac:dyDescent="0.25">
      <c r="A1" s="28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1" ht="18" x14ac:dyDescent="0.25">
      <c r="A2" s="28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1" ht="18" x14ac:dyDescent="0.25">
      <c r="A3" s="2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ht="45" x14ac:dyDescent="0.3">
      <c r="A4" s="30" t="s">
        <v>4</v>
      </c>
      <c r="B4" s="17" t="s">
        <v>37</v>
      </c>
      <c r="C4" s="17" t="s">
        <v>38</v>
      </c>
      <c r="D4" s="17" t="s">
        <v>39</v>
      </c>
      <c r="E4" s="17" t="s">
        <v>40</v>
      </c>
      <c r="F4" s="17" t="s">
        <v>41</v>
      </c>
      <c r="G4" s="17" t="s">
        <v>42</v>
      </c>
      <c r="H4" s="17" t="s">
        <v>43</v>
      </c>
      <c r="I4" s="17" t="s">
        <v>44</v>
      </c>
      <c r="J4" s="17" t="s">
        <v>45</v>
      </c>
      <c r="K4" s="17" t="s">
        <v>46</v>
      </c>
      <c r="L4" s="17" t="s">
        <v>47</v>
      </c>
      <c r="M4" s="17" t="s">
        <v>48</v>
      </c>
      <c r="N4" s="18" t="s">
        <v>49</v>
      </c>
    </row>
    <row r="5" spans="1:21" ht="15.75" x14ac:dyDescent="0.25">
      <c r="A5" s="3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21" ht="20.25" x14ac:dyDescent="0.3">
      <c r="A6" s="32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t="s">
        <v>92</v>
      </c>
      <c r="P6" t="s">
        <v>93</v>
      </c>
    </row>
    <row r="7" spans="1:21" ht="15.75" x14ac:dyDescent="0.25">
      <c r="A7" s="34" t="s">
        <v>62</v>
      </c>
      <c r="B7" s="22">
        <v>0</v>
      </c>
      <c r="C7" s="22">
        <v>0</v>
      </c>
      <c r="D7" s="22">
        <v>0</v>
      </c>
      <c r="E7" s="41" t="s">
        <v>63</v>
      </c>
      <c r="F7" s="22" t="s">
        <v>75</v>
      </c>
      <c r="G7" s="22" t="s">
        <v>76</v>
      </c>
      <c r="H7" s="22" t="s">
        <v>77</v>
      </c>
      <c r="I7" s="22" t="s">
        <v>78</v>
      </c>
      <c r="J7" s="22" t="s">
        <v>80</v>
      </c>
      <c r="K7" s="22" t="s">
        <v>82</v>
      </c>
      <c r="L7" s="22" t="s">
        <v>84</v>
      </c>
      <c r="M7" s="22" t="s">
        <v>86</v>
      </c>
      <c r="N7" s="23"/>
      <c r="O7">
        <v>105</v>
      </c>
      <c r="P7">
        <v>25</v>
      </c>
    </row>
    <row r="8" spans="1:21" ht="15.75" x14ac:dyDescent="0.25">
      <c r="A8" s="34" t="s">
        <v>64</v>
      </c>
      <c r="B8" s="22">
        <v>0</v>
      </c>
      <c r="C8" s="22">
        <v>0</v>
      </c>
      <c r="D8" s="22">
        <v>0</v>
      </c>
      <c r="E8" s="22" t="s">
        <v>65</v>
      </c>
      <c r="F8" s="22" t="s">
        <v>67</v>
      </c>
      <c r="G8" s="22" t="s">
        <v>69</v>
      </c>
      <c r="H8" s="22" t="s">
        <v>70</v>
      </c>
      <c r="I8" s="22" t="s">
        <v>79</v>
      </c>
      <c r="J8" s="22" t="s">
        <v>81</v>
      </c>
      <c r="K8" s="22" t="s">
        <v>83</v>
      </c>
      <c r="L8" s="22" t="s">
        <v>85</v>
      </c>
      <c r="M8" s="22" t="s">
        <v>97</v>
      </c>
      <c r="N8" s="22"/>
      <c r="O8">
        <v>278</v>
      </c>
      <c r="P8">
        <v>49</v>
      </c>
    </row>
    <row r="9" spans="1:21" ht="15.75" x14ac:dyDescent="0.25">
      <c r="A9" s="3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1" ht="20.25" x14ac:dyDescent="0.3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21" ht="15.75" x14ac:dyDescent="0.25">
      <c r="A11" s="36" t="s">
        <v>50</v>
      </c>
      <c r="B11" s="4">
        <v>0</v>
      </c>
      <c r="C11" s="4">
        <v>0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4">
        <v>3</v>
      </c>
      <c r="J11" s="4">
        <v>1</v>
      </c>
      <c r="K11" s="4">
        <v>0</v>
      </c>
      <c r="L11" s="4">
        <v>0</v>
      </c>
      <c r="M11" s="4">
        <v>1</v>
      </c>
      <c r="N11" s="43">
        <v>1</v>
      </c>
    </row>
    <row r="12" spans="1:21" ht="15.75" x14ac:dyDescent="0.25">
      <c r="A12" s="34"/>
      <c r="B12" s="25"/>
      <c r="C12" s="25"/>
      <c r="D12" s="25"/>
      <c r="E12" s="25"/>
      <c r="F12" s="25"/>
      <c r="G12" s="25"/>
      <c r="H12" s="25"/>
      <c r="I12" s="25" t="s">
        <v>89</v>
      </c>
      <c r="J12" s="25"/>
      <c r="K12" s="25"/>
      <c r="L12" s="25"/>
      <c r="M12" s="25"/>
      <c r="N12" s="25"/>
    </row>
    <row r="13" spans="1:21" ht="20.25" x14ac:dyDescent="0.3">
      <c r="A13" s="32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21" ht="40.5" x14ac:dyDescent="0.3">
      <c r="A14" s="33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21" ht="15.75" x14ac:dyDescent="0.25">
      <c r="A15" s="36" t="s">
        <v>3</v>
      </c>
      <c r="B15" s="40">
        <v>0.20399999999999999</v>
      </c>
      <c r="C15" s="40">
        <v>0.16300000000000001</v>
      </c>
      <c r="D15" s="42">
        <v>0.22</v>
      </c>
      <c r="E15" s="42">
        <v>0.22</v>
      </c>
      <c r="F15" s="42">
        <v>0.18</v>
      </c>
      <c r="G15" s="40">
        <v>0.17699999999999999</v>
      </c>
      <c r="H15" s="40">
        <v>0.29399999999999998</v>
      </c>
      <c r="I15" s="40">
        <v>0.188</v>
      </c>
      <c r="J15" s="40">
        <v>0.124</v>
      </c>
      <c r="K15" s="42">
        <v>0.11</v>
      </c>
      <c r="L15" s="26">
        <v>9.6999999999999993</v>
      </c>
      <c r="M15" s="42">
        <v>0.14099999999999999</v>
      </c>
      <c r="N15" s="42">
        <v>0.14099999999999999</v>
      </c>
      <c r="O15" s="3"/>
      <c r="P15" s="1"/>
      <c r="Q15" s="1"/>
      <c r="R15" s="1"/>
      <c r="S15" s="2"/>
      <c r="T15" s="2"/>
      <c r="U15" s="2"/>
    </row>
    <row r="16" spans="1:21" ht="15.75" x14ac:dyDescent="0.25">
      <c r="A16" s="36" t="s">
        <v>6</v>
      </c>
      <c r="B16" s="26" t="s">
        <v>59</v>
      </c>
      <c r="C16" s="26" t="s">
        <v>59</v>
      </c>
      <c r="D16" s="26" t="s">
        <v>59</v>
      </c>
      <c r="E16" s="26" t="s">
        <v>59</v>
      </c>
      <c r="F16" s="26" t="s">
        <v>59</v>
      </c>
      <c r="G16" s="26" t="s">
        <v>59</v>
      </c>
      <c r="H16" s="26" t="s">
        <v>59</v>
      </c>
      <c r="I16" s="26"/>
      <c r="J16" s="26"/>
      <c r="K16" s="26"/>
      <c r="L16" s="26"/>
      <c r="M16" s="26"/>
      <c r="N16" s="26" t="s">
        <v>59</v>
      </c>
      <c r="O16" s="3"/>
      <c r="P16" s="1"/>
      <c r="Q16" s="1"/>
      <c r="R16" s="1"/>
      <c r="S16" s="2"/>
      <c r="T16" s="2"/>
      <c r="U16" s="2"/>
    </row>
    <row r="17" spans="1:21" ht="15.75" x14ac:dyDescent="0.25">
      <c r="A17" s="3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/>
      <c r="P17" s="1"/>
      <c r="Q17" s="1"/>
      <c r="R17" s="1"/>
      <c r="S17" s="2"/>
      <c r="T17" s="2"/>
      <c r="U17" s="2"/>
    </row>
    <row r="18" spans="1:21" ht="15.75" x14ac:dyDescent="0.25">
      <c r="A18" s="3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21" ht="20.25" x14ac:dyDescent="0.3">
      <c r="A19" s="35" t="s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21" ht="15.75" x14ac:dyDescent="0.25">
      <c r="A20" s="34" t="s">
        <v>52</v>
      </c>
      <c r="B20" s="22"/>
      <c r="C20" s="22" t="s">
        <v>60</v>
      </c>
      <c r="D20" s="22"/>
      <c r="E20" s="22" t="s">
        <v>72</v>
      </c>
      <c r="F20" s="22"/>
      <c r="G20" s="22" t="s">
        <v>73</v>
      </c>
      <c r="H20" s="22" t="s">
        <v>74</v>
      </c>
      <c r="I20" s="22"/>
      <c r="J20" s="22"/>
      <c r="K20" s="22"/>
      <c r="L20" s="22"/>
      <c r="M20" s="22"/>
      <c r="N20" s="22">
        <v>100</v>
      </c>
    </row>
    <row r="21" spans="1:21" ht="15.75" x14ac:dyDescent="0.25">
      <c r="A21" s="34" t="s">
        <v>51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100</v>
      </c>
    </row>
    <row r="22" spans="1:21" ht="15.75" x14ac:dyDescent="0.25">
      <c r="A22" s="3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21" ht="20.25" x14ac:dyDescent="0.3">
      <c r="A23" s="32" t="s">
        <v>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21" ht="20.25" x14ac:dyDescent="0.3">
      <c r="A24" s="35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21" ht="110.25" x14ac:dyDescent="0.25">
      <c r="A25" s="37" t="s">
        <v>21</v>
      </c>
      <c r="B25" s="27"/>
      <c r="C25" s="27"/>
      <c r="D25" s="27" t="s">
        <v>61</v>
      </c>
      <c r="E25" s="27" t="s">
        <v>66</v>
      </c>
      <c r="F25" s="27" t="s">
        <v>68</v>
      </c>
      <c r="G25" s="27"/>
      <c r="H25" s="27"/>
      <c r="I25" s="27"/>
      <c r="J25" s="27"/>
      <c r="K25" s="27" t="s">
        <v>87</v>
      </c>
      <c r="L25" s="27"/>
      <c r="M25" s="27"/>
      <c r="N25" s="44">
        <v>0.75</v>
      </c>
    </row>
    <row r="26" spans="1:21" ht="15.75" x14ac:dyDescent="0.25">
      <c r="A26" s="34" t="s"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 t="s">
        <v>88</v>
      </c>
    </row>
    <row r="27" spans="1:21" ht="15.75" x14ac:dyDescent="0.25">
      <c r="A27" s="3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1" ht="15.75" x14ac:dyDescent="0.25">
      <c r="A28" s="3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pageMargins left="0.7" right="0.7" top="0.75" bottom="0.75" header="0.3" footer="0.3"/>
  <pageSetup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1"/>
  <sheetViews>
    <sheetView topLeftCell="A7" workbookViewId="0">
      <selection activeCell="C40" sqref="C40"/>
    </sheetView>
  </sheetViews>
  <sheetFormatPr defaultRowHeight="12.75" x14ac:dyDescent="0.2"/>
  <cols>
    <col min="1" max="1" width="42.28515625" customWidth="1"/>
    <col min="3" max="3" width="13.7109375" customWidth="1"/>
    <col min="4" max="4" width="12.7109375" customWidth="1"/>
  </cols>
  <sheetData>
    <row r="1" spans="1:22" ht="21" x14ac:dyDescent="0.35">
      <c r="A1" s="49" t="s">
        <v>103</v>
      </c>
      <c r="B1" s="50"/>
      <c r="C1" s="50"/>
      <c r="D1" s="119" t="s">
        <v>104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2" ht="31.5" x14ac:dyDescent="0.2">
      <c r="A2" s="51" t="s">
        <v>105</v>
      </c>
      <c r="B2" s="52"/>
      <c r="C2" s="5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2" ht="27.75" customHeight="1" x14ac:dyDescent="0.25">
      <c r="A3" s="53" t="s">
        <v>106</v>
      </c>
      <c r="B3" s="52"/>
      <c r="C3" s="52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2" s="48" customFormat="1" ht="24.6" customHeight="1" x14ac:dyDescent="0.3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49"/>
      <c r="U4"/>
      <c r="V4"/>
    </row>
    <row r="5" spans="1:22" ht="28.5" x14ac:dyDescent="0.2">
      <c r="A5" s="54" t="s">
        <v>107</v>
      </c>
      <c r="B5" s="120" t="s">
        <v>108</v>
      </c>
      <c r="C5" s="122" t="s">
        <v>109</v>
      </c>
      <c r="D5" s="124" t="s">
        <v>110</v>
      </c>
      <c r="E5" s="124" t="s">
        <v>111</v>
      </c>
      <c r="F5" s="124" t="s">
        <v>112</v>
      </c>
      <c r="G5" s="124" t="s">
        <v>37</v>
      </c>
      <c r="H5" s="124" t="s">
        <v>38</v>
      </c>
      <c r="I5" s="124" t="s">
        <v>39</v>
      </c>
      <c r="J5" s="124" t="s">
        <v>40</v>
      </c>
      <c r="K5" s="124" t="s">
        <v>41</v>
      </c>
      <c r="L5" s="124" t="s">
        <v>42</v>
      </c>
      <c r="M5" s="124" t="s">
        <v>43</v>
      </c>
      <c r="N5" s="124" t="s">
        <v>44</v>
      </c>
      <c r="O5" s="124" t="s">
        <v>45</v>
      </c>
      <c r="P5" s="124" t="s">
        <v>46</v>
      </c>
      <c r="Q5" s="124" t="s">
        <v>47</v>
      </c>
      <c r="R5" s="124" t="s">
        <v>48</v>
      </c>
      <c r="S5" s="124" t="s">
        <v>113</v>
      </c>
      <c r="T5" s="125" t="s">
        <v>114</v>
      </c>
    </row>
    <row r="6" spans="1:22" ht="51" x14ac:dyDescent="0.2">
      <c r="A6" s="55" t="s">
        <v>115</v>
      </c>
      <c r="B6" s="120"/>
      <c r="C6" s="122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</row>
    <row r="7" spans="1:22" ht="14.25" x14ac:dyDescent="0.2">
      <c r="A7" s="56" t="s">
        <v>116</v>
      </c>
      <c r="B7" s="121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</row>
    <row r="8" spans="1:22" ht="31.5" x14ac:dyDescent="0.2">
      <c r="A8" s="57" t="s">
        <v>117</v>
      </c>
      <c r="B8" s="58" t="s">
        <v>118</v>
      </c>
      <c r="C8" s="58" t="s">
        <v>118</v>
      </c>
      <c r="D8" s="59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2" ht="15.75" x14ac:dyDescent="0.25">
      <c r="A9" s="34" t="s">
        <v>119</v>
      </c>
      <c r="B9" s="62" t="s">
        <v>120</v>
      </c>
      <c r="C9" s="62"/>
      <c r="D9" s="63" t="s">
        <v>71</v>
      </c>
      <c r="E9" s="63" t="s">
        <v>71</v>
      </c>
      <c r="F9" s="93">
        <v>0.5</v>
      </c>
      <c r="G9" s="63"/>
      <c r="H9" s="63"/>
      <c r="I9" s="63"/>
      <c r="J9" s="63"/>
      <c r="K9" s="63"/>
      <c r="L9" s="63"/>
      <c r="M9" s="63" t="s">
        <v>120</v>
      </c>
      <c r="N9" s="63"/>
      <c r="O9" s="63"/>
      <c r="P9" s="63"/>
      <c r="Q9" s="63"/>
      <c r="R9" s="63"/>
      <c r="S9" s="63"/>
      <c r="T9" s="64"/>
    </row>
    <row r="10" spans="1:22" ht="15.75" x14ac:dyDescent="0.25">
      <c r="A10" s="34" t="s">
        <v>99</v>
      </c>
      <c r="B10" s="65" t="s">
        <v>120</v>
      </c>
      <c r="C10" s="65"/>
      <c r="D10" s="63" t="s">
        <v>71</v>
      </c>
      <c r="E10" s="63" t="s">
        <v>71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 t="s">
        <v>120</v>
      </c>
      <c r="Q10" s="63"/>
      <c r="R10" s="63"/>
      <c r="S10" s="63"/>
      <c r="T10" s="66"/>
    </row>
    <row r="11" spans="1:22" ht="77.45" customHeight="1" x14ac:dyDescent="0.2">
      <c r="A11" s="67"/>
      <c r="B11" s="65"/>
      <c r="C11" s="65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6"/>
    </row>
    <row r="12" spans="1:22" ht="47.25" x14ac:dyDescent="0.25">
      <c r="A12" s="68" t="s">
        <v>121</v>
      </c>
      <c r="B12" s="69" t="s">
        <v>118</v>
      </c>
      <c r="C12" s="69" t="s">
        <v>118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</row>
    <row r="13" spans="1:22" ht="15.75" x14ac:dyDescent="0.2">
      <c r="A13" s="67"/>
      <c r="B13" s="65"/>
      <c r="C13" s="65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6"/>
    </row>
    <row r="14" spans="1:22" ht="15.75" x14ac:dyDescent="0.2">
      <c r="A14" s="68" t="s">
        <v>1</v>
      </c>
      <c r="B14" s="58" t="s">
        <v>118</v>
      </c>
      <c r="C14" s="58" t="s">
        <v>118</v>
      </c>
      <c r="D14" s="70" t="s">
        <v>130</v>
      </c>
      <c r="E14" s="92" t="s">
        <v>130</v>
      </c>
      <c r="F14" s="92" t="s">
        <v>131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1:22" ht="15.75" x14ac:dyDescent="0.2">
      <c r="A15" s="67" t="s">
        <v>122</v>
      </c>
      <c r="B15" s="65" t="s">
        <v>120</v>
      </c>
      <c r="C15" s="65"/>
      <c r="D15" s="63"/>
      <c r="E15" s="63"/>
      <c r="F15" s="63"/>
      <c r="G15" s="63" t="s">
        <v>59</v>
      </c>
      <c r="H15" s="63" t="s">
        <v>132</v>
      </c>
      <c r="I15" s="63" t="s">
        <v>124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6"/>
    </row>
    <row r="16" spans="1:22" ht="31.5" x14ac:dyDescent="0.2">
      <c r="A16" s="67" t="s">
        <v>123</v>
      </c>
      <c r="B16" s="65"/>
      <c r="C16" s="65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6"/>
    </row>
    <row r="17" spans="1:22" ht="15.75" x14ac:dyDescent="0.25">
      <c r="A17" s="72" t="s">
        <v>96</v>
      </c>
      <c r="B17" s="73"/>
      <c r="C17" s="73"/>
      <c r="D17" s="74" t="s">
        <v>129</v>
      </c>
      <c r="E17" s="74" t="s">
        <v>127</v>
      </c>
      <c r="F17" s="74" t="s">
        <v>128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48"/>
      <c r="V17" s="48"/>
    </row>
    <row r="18" spans="1:22" ht="15.75" x14ac:dyDescent="0.25">
      <c r="A18" s="34" t="s">
        <v>101</v>
      </c>
      <c r="B18" s="65" t="s">
        <v>120</v>
      </c>
      <c r="C18" s="6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 t="s">
        <v>120</v>
      </c>
      <c r="S18" s="63"/>
      <c r="T18" s="66"/>
    </row>
    <row r="19" spans="1:22" ht="15.75" x14ac:dyDescent="0.25">
      <c r="A19" s="34" t="s">
        <v>100</v>
      </c>
      <c r="B19" s="65" t="s">
        <v>120</v>
      </c>
      <c r="C19" s="6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 t="s">
        <v>120</v>
      </c>
      <c r="S19" s="63"/>
      <c r="T19" s="66"/>
    </row>
    <row r="20" spans="1:22" ht="15.75" x14ac:dyDescent="0.25">
      <c r="A20" s="76"/>
      <c r="B20" s="77"/>
      <c r="C20" s="7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6"/>
    </row>
    <row r="21" spans="1:22" ht="64.900000000000006" customHeight="1" x14ac:dyDescent="0.2">
      <c r="A21" s="68" t="s">
        <v>2</v>
      </c>
      <c r="B21" s="58" t="s">
        <v>118</v>
      </c>
      <c r="C21" s="58" t="s">
        <v>118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</row>
    <row r="22" spans="1:22" ht="24" customHeight="1" x14ac:dyDescent="0.25">
      <c r="A22" s="72" t="s">
        <v>7</v>
      </c>
      <c r="B22" s="78"/>
      <c r="C22" s="78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48"/>
      <c r="V22" s="48"/>
    </row>
    <row r="23" spans="1:22" ht="15.75" x14ac:dyDescent="0.25">
      <c r="A23" s="126" t="s">
        <v>94</v>
      </c>
      <c r="B23" s="127"/>
      <c r="C23" s="127"/>
      <c r="D23" s="128"/>
      <c r="E23" s="63"/>
      <c r="F23" s="63"/>
      <c r="G23" s="63"/>
      <c r="H23" s="63"/>
      <c r="I23" s="63">
        <v>0</v>
      </c>
      <c r="J23" s="96" t="s">
        <v>133</v>
      </c>
      <c r="K23" s="63"/>
      <c r="L23" s="63"/>
      <c r="M23" s="63"/>
      <c r="N23" s="63"/>
      <c r="O23" s="63"/>
      <c r="P23" s="63"/>
      <c r="Q23" s="63"/>
      <c r="R23" s="63"/>
      <c r="S23" s="63"/>
      <c r="T23" s="66"/>
    </row>
    <row r="24" spans="1:22" ht="15.75" x14ac:dyDescent="0.25">
      <c r="A24" s="34" t="s">
        <v>102</v>
      </c>
      <c r="B24" s="65"/>
      <c r="C24" s="65"/>
      <c r="D24" s="63"/>
      <c r="E24" s="63"/>
      <c r="F24" s="63"/>
      <c r="G24" s="63"/>
      <c r="H24" s="63"/>
      <c r="I24" s="94">
        <v>24</v>
      </c>
      <c r="J24" s="94">
        <v>16</v>
      </c>
      <c r="K24" s="94">
        <v>26</v>
      </c>
      <c r="L24" s="94">
        <v>43</v>
      </c>
      <c r="M24" s="94" t="s">
        <v>124</v>
      </c>
      <c r="N24" s="94" t="s">
        <v>124</v>
      </c>
      <c r="O24" s="94" t="s">
        <v>124</v>
      </c>
      <c r="P24" s="94" t="s">
        <v>124</v>
      </c>
      <c r="Q24" s="94" t="s">
        <v>124</v>
      </c>
      <c r="R24" s="94" t="s">
        <v>124</v>
      </c>
      <c r="S24" s="63"/>
      <c r="T24" s="66"/>
    </row>
    <row r="25" spans="1:22" ht="15.75" x14ac:dyDescent="0.25">
      <c r="A25" s="4" t="s">
        <v>95</v>
      </c>
      <c r="B25" s="65"/>
      <c r="C25" s="65"/>
      <c r="D25" s="63"/>
      <c r="E25" s="63"/>
      <c r="F25" s="63"/>
      <c r="G25" s="63"/>
      <c r="H25" s="63"/>
      <c r="I25" s="63"/>
      <c r="J25" s="63"/>
      <c r="K25" s="63"/>
      <c r="L25" s="63"/>
      <c r="M25" s="95">
        <v>84</v>
      </c>
      <c r="N25" s="95">
        <v>45</v>
      </c>
      <c r="O25" s="95">
        <v>20</v>
      </c>
      <c r="P25" s="63"/>
      <c r="Q25" s="63"/>
      <c r="R25" s="63"/>
      <c r="S25" s="63"/>
      <c r="T25" s="66"/>
    </row>
    <row r="26" spans="1:22" ht="15.75" x14ac:dyDescent="0.2">
      <c r="A26" s="67"/>
      <c r="B26" s="65"/>
      <c r="C26" s="65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6"/>
    </row>
    <row r="27" spans="1:22" ht="15.75" x14ac:dyDescent="0.2">
      <c r="A27" s="129" t="s">
        <v>125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1"/>
    </row>
    <row r="28" spans="1:22" ht="15" x14ac:dyDescent="0.2">
      <c r="A28" s="91" t="s">
        <v>126</v>
      </c>
      <c r="B28" s="8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5"/>
    </row>
    <row r="29" spans="1:22" ht="15" x14ac:dyDescent="0.2">
      <c r="A29" s="82"/>
      <c r="B29" s="8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6"/>
    </row>
    <row r="30" spans="1:22" x14ac:dyDescent="0.2">
      <c r="A30" s="87"/>
      <c r="B30" s="88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</row>
    <row r="31" spans="1:22" x14ac:dyDescent="0.2">
      <c r="A31" s="87"/>
      <c r="B31" s="88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</row>
  </sheetData>
  <mergeCells count="22">
    <mergeCell ref="A23:D23"/>
    <mergeCell ref="A27:T27"/>
    <mergeCell ref="O5:O7"/>
    <mergeCell ref="P5:P7"/>
    <mergeCell ref="Q5:Q7"/>
    <mergeCell ref="R5:R7"/>
    <mergeCell ref="S5:S7"/>
    <mergeCell ref="D1:T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T5:T7"/>
  </mergeCell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J21" sqref="J21"/>
    </sheetView>
  </sheetViews>
  <sheetFormatPr defaultRowHeight="12.75" x14ac:dyDescent="0.2"/>
  <cols>
    <col min="2" max="2" width="31" customWidth="1"/>
    <col min="7" max="7" width="14.5703125" customWidth="1"/>
  </cols>
  <sheetData>
    <row r="1" spans="1:8" ht="51" x14ac:dyDescent="0.2">
      <c r="A1" s="5" t="s">
        <v>23</v>
      </c>
      <c r="B1" s="5"/>
      <c r="C1" s="5" t="s">
        <v>18</v>
      </c>
      <c r="D1" s="5"/>
      <c r="E1" s="9" t="s">
        <v>19</v>
      </c>
      <c r="F1" s="9" t="s">
        <v>17</v>
      </c>
      <c r="G1" s="5" t="s">
        <v>16</v>
      </c>
    </row>
    <row r="2" spans="1:8" x14ac:dyDescent="0.2">
      <c r="A2" s="6" t="s">
        <v>15</v>
      </c>
      <c r="B2" s="7"/>
      <c r="C2" s="6" t="s">
        <v>8</v>
      </c>
      <c r="D2" s="7"/>
      <c r="E2" s="13" t="s">
        <v>9</v>
      </c>
      <c r="F2" s="10" t="s">
        <v>59</v>
      </c>
      <c r="G2" s="45" t="s">
        <v>90</v>
      </c>
    </row>
    <row r="3" spans="1:8" x14ac:dyDescent="0.2">
      <c r="A3" s="7"/>
      <c r="B3" s="7"/>
      <c r="C3" s="7"/>
      <c r="D3" s="7"/>
      <c r="E3" s="7"/>
      <c r="F3" s="7"/>
      <c r="G3" s="7"/>
    </row>
    <row r="4" spans="1:8" x14ac:dyDescent="0.2">
      <c r="A4" s="7" t="s">
        <v>56</v>
      </c>
      <c r="B4" s="7"/>
      <c r="C4" s="7" t="s">
        <v>57</v>
      </c>
      <c r="D4" s="7"/>
      <c r="E4" s="7" t="s">
        <v>58</v>
      </c>
      <c r="F4" s="8">
        <v>1</v>
      </c>
      <c r="G4" s="6" t="s">
        <v>98</v>
      </c>
    </row>
    <row r="5" spans="1:8" x14ac:dyDescent="0.2">
      <c r="A5" s="7"/>
      <c r="B5" s="7"/>
      <c r="C5" s="7"/>
      <c r="D5" s="7"/>
      <c r="E5" s="7"/>
      <c r="F5" s="7"/>
      <c r="G5" s="7"/>
      <c r="H5" s="46"/>
    </row>
    <row r="6" spans="1:8" x14ac:dyDescent="0.2">
      <c r="A6" s="6" t="s">
        <v>11</v>
      </c>
      <c r="B6" s="6"/>
      <c r="C6" s="6" t="s">
        <v>10</v>
      </c>
      <c r="D6" s="7"/>
      <c r="E6" s="13" t="s">
        <v>55</v>
      </c>
      <c r="F6" s="8">
        <v>0.5</v>
      </c>
      <c r="G6" s="8">
        <v>1</v>
      </c>
    </row>
    <row r="7" spans="1:8" x14ac:dyDescent="0.2">
      <c r="A7" s="7"/>
      <c r="B7" s="11" t="s">
        <v>54</v>
      </c>
      <c r="C7" s="6"/>
      <c r="D7" s="7"/>
      <c r="E7" s="6"/>
      <c r="F7" s="7"/>
      <c r="G7" s="7"/>
    </row>
    <row r="8" spans="1:8" x14ac:dyDescent="0.2">
      <c r="A8" s="7"/>
      <c r="B8" s="7"/>
      <c r="C8" s="7"/>
      <c r="D8" s="7"/>
      <c r="E8" s="7"/>
      <c r="F8" s="7"/>
      <c r="G8" s="7"/>
    </row>
    <row r="9" spans="1:8" x14ac:dyDescent="0.2">
      <c r="A9" s="6" t="s">
        <v>12</v>
      </c>
      <c r="B9" s="6" t="s">
        <v>14</v>
      </c>
      <c r="C9" s="6" t="s">
        <v>13</v>
      </c>
      <c r="D9" s="7"/>
      <c r="E9" s="13" t="s">
        <v>9</v>
      </c>
      <c r="F9" s="8">
        <v>0.7</v>
      </c>
      <c r="G9" s="47">
        <v>0.7</v>
      </c>
    </row>
    <row r="10" spans="1:8" x14ac:dyDescent="0.2">
      <c r="A10" s="6"/>
      <c r="B10" s="6"/>
      <c r="C10" s="6"/>
      <c r="D10" s="7"/>
      <c r="E10" s="13"/>
      <c r="F10" s="8"/>
      <c r="G10" s="6"/>
    </row>
    <row r="11" spans="1:8" x14ac:dyDescent="0.2">
      <c r="A11" s="6" t="s">
        <v>25</v>
      </c>
      <c r="B11" s="6"/>
      <c r="C11" s="6" t="s">
        <v>26</v>
      </c>
      <c r="D11" s="7"/>
      <c r="F11" s="8"/>
      <c r="G11" s="6"/>
    </row>
    <row r="12" spans="1:8" x14ac:dyDescent="0.2">
      <c r="A12" s="6"/>
      <c r="B12" s="6" t="s">
        <v>28</v>
      </c>
      <c r="C12" s="6"/>
      <c r="D12" s="7"/>
      <c r="E12" s="14">
        <v>43221</v>
      </c>
      <c r="F12" s="8">
        <v>1</v>
      </c>
      <c r="G12" s="47">
        <v>1</v>
      </c>
    </row>
    <row r="13" spans="1:8" x14ac:dyDescent="0.2">
      <c r="A13" s="7"/>
      <c r="B13" s="7" t="s">
        <v>27</v>
      </c>
      <c r="C13" s="7"/>
      <c r="D13" s="7"/>
      <c r="E13" s="12">
        <v>43374</v>
      </c>
      <c r="F13" s="8">
        <v>0.33</v>
      </c>
      <c r="G13" s="8">
        <v>0.75</v>
      </c>
      <c r="H13" t="s">
        <v>91</v>
      </c>
    </row>
    <row r="14" spans="1:8" x14ac:dyDescent="0.2">
      <c r="A14" s="7"/>
      <c r="B14" s="7"/>
      <c r="C14" s="7"/>
      <c r="D14" s="7"/>
      <c r="E14" s="7"/>
      <c r="F14" s="7"/>
      <c r="G14" s="7"/>
    </row>
    <row r="15" spans="1:8" x14ac:dyDescent="0.2">
      <c r="A15" s="7" t="s">
        <v>29</v>
      </c>
      <c r="B15" s="7"/>
      <c r="C15" s="7"/>
      <c r="D15" s="7"/>
      <c r="E15" s="12"/>
      <c r="F15" s="7"/>
      <c r="G15" s="7"/>
    </row>
    <row r="16" spans="1:8" x14ac:dyDescent="0.2">
      <c r="A16" s="7" t="s">
        <v>30</v>
      </c>
      <c r="B16" s="7"/>
      <c r="C16" s="7" t="s">
        <v>8</v>
      </c>
      <c r="D16" s="7"/>
      <c r="E16" s="12">
        <v>43132</v>
      </c>
      <c r="F16" s="8">
        <v>1</v>
      </c>
      <c r="G16" s="8">
        <v>1</v>
      </c>
    </row>
    <row r="17" spans="1:7" x14ac:dyDescent="0.2">
      <c r="A17" s="7" t="s">
        <v>31</v>
      </c>
      <c r="B17" s="7"/>
      <c r="C17" s="7"/>
      <c r="D17" s="12"/>
      <c r="E17" s="39">
        <v>43313</v>
      </c>
      <c r="F17" s="8">
        <v>0.95</v>
      </c>
      <c r="G17" s="8">
        <v>1</v>
      </c>
    </row>
    <row r="18" spans="1:7" x14ac:dyDescent="0.2">
      <c r="A18" s="7"/>
      <c r="B18" s="7"/>
      <c r="C18" s="7"/>
      <c r="D18" s="7"/>
      <c r="E18" s="7"/>
      <c r="F18" s="7"/>
      <c r="G18" s="7"/>
    </row>
    <row r="19" spans="1:7" x14ac:dyDescent="0.2">
      <c r="A19" s="7" t="s">
        <v>32</v>
      </c>
      <c r="B19" s="7"/>
      <c r="C19" s="7"/>
      <c r="D19" s="7"/>
      <c r="E19" s="7"/>
      <c r="F19" s="7"/>
      <c r="G19" s="7"/>
    </row>
    <row r="20" spans="1:7" x14ac:dyDescent="0.2">
      <c r="A20" s="7" t="s">
        <v>35</v>
      </c>
      <c r="B20" s="7"/>
      <c r="C20" s="7"/>
      <c r="D20" s="7"/>
      <c r="E20" s="12">
        <v>43101</v>
      </c>
      <c r="F20" s="8">
        <v>1</v>
      </c>
      <c r="G20" s="8">
        <v>1</v>
      </c>
    </row>
    <row r="21" spans="1:7" x14ac:dyDescent="0.2">
      <c r="A21" s="7" t="s">
        <v>33</v>
      </c>
      <c r="B21" s="7"/>
      <c r="C21" s="7"/>
      <c r="D21" s="7"/>
      <c r="E21" s="12">
        <v>43252</v>
      </c>
      <c r="F21" s="8">
        <v>1</v>
      </c>
      <c r="G21" s="8">
        <v>1</v>
      </c>
    </row>
    <row r="22" spans="1:7" x14ac:dyDescent="0.2">
      <c r="A22" s="7" t="s">
        <v>34</v>
      </c>
      <c r="B22" s="7"/>
      <c r="C22" s="7"/>
      <c r="D22" s="7"/>
      <c r="E22" s="7"/>
      <c r="F22" s="7" t="s">
        <v>71</v>
      </c>
      <c r="G22" s="7" t="s">
        <v>71</v>
      </c>
    </row>
  </sheetData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F4" sqref="F4"/>
    </sheetView>
  </sheetViews>
  <sheetFormatPr defaultRowHeight="12.75" x14ac:dyDescent="0.2"/>
  <cols>
    <col min="2" max="2" width="43.7109375" customWidth="1"/>
    <col min="3" max="3" width="51.28515625" customWidth="1"/>
    <col min="4" max="4" width="39" customWidth="1"/>
  </cols>
  <sheetData>
    <row r="1" spans="1:4" ht="13.5" thickBot="1" x14ac:dyDescent="0.25"/>
    <row r="2" spans="1:4" ht="26.25" thickBot="1" x14ac:dyDescent="0.25">
      <c r="A2" s="132" t="s">
        <v>134</v>
      </c>
      <c r="B2" s="133"/>
      <c r="C2" s="97" t="s">
        <v>135</v>
      </c>
      <c r="D2" s="98" t="s">
        <v>136</v>
      </c>
    </row>
    <row r="3" spans="1:4" ht="102.6" customHeight="1" thickBot="1" x14ac:dyDescent="0.25">
      <c r="A3" s="99" t="s">
        <v>137</v>
      </c>
      <c r="B3" s="100" t="s">
        <v>138</v>
      </c>
      <c r="C3" s="100" t="s">
        <v>139</v>
      </c>
      <c r="D3" s="100" t="s">
        <v>140</v>
      </c>
    </row>
    <row r="4" spans="1:4" ht="144" customHeight="1" x14ac:dyDescent="0.2">
      <c r="A4" s="134" t="s">
        <v>141</v>
      </c>
      <c r="B4" s="136" t="s">
        <v>142</v>
      </c>
      <c r="C4" s="101" t="s">
        <v>143</v>
      </c>
      <c r="D4" s="136"/>
    </row>
    <row r="5" spans="1:4" ht="47.45" customHeight="1" thickBot="1" x14ac:dyDescent="0.25">
      <c r="A5" s="135"/>
      <c r="B5" s="137"/>
      <c r="C5" s="102" t="s">
        <v>144</v>
      </c>
      <c r="D5" s="137"/>
    </row>
    <row r="6" spans="1:4" ht="181.15" customHeight="1" thickBot="1" x14ac:dyDescent="0.25">
      <c r="A6" s="99" t="s">
        <v>145</v>
      </c>
      <c r="B6" s="100" t="s">
        <v>146</v>
      </c>
      <c r="C6" s="100" t="s">
        <v>147</v>
      </c>
      <c r="D6" s="100" t="s">
        <v>148</v>
      </c>
    </row>
    <row r="7" spans="1:4" ht="103.9" customHeight="1" x14ac:dyDescent="0.2">
      <c r="A7" s="134" t="s">
        <v>149</v>
      </c>
      <c r="B7" s="136" t="s">
        <v>150</v>
      </c>
      <c r="C7" s="136" t="s">
        <v>151</v>
      </c>
      <c r="D7" s="101" t="s">
        <v>152</v>
      </c>
    </row>
    <row r="8" spans="1:4" ht="55.9" customHeight="1" thickBot="1" x14ac:dyDescent="0.25">
      <c r="A8" s="135"/>
      <c r="B8" s="137"/>
      <c r="C8" s="137"/>
      <c r="D8" s="102" t="s">
        <v>153</v>
      </c>
    </row>
    <row r="9" spans="1:4" ht="26.25" thickBot="1" x14ac:dyDescent="0.25">
      <c r="A9" s="99" t="s">
        <v>154</v>
      </c>
      <c r="B9" s="100" t="s">
        <v>155</v>
      </c>
      <c r="C9" s="100" t="s">
        <v>156</v>
      </c>
      <c r="D9" s="100" t="s">
        <v>157</v>
      </c>
    </row>
    <row r="10" spans="1:4" ht="169.9" customHeight="1" thickBot="1" x14ac:dyDescent="0.25">
      <c r="A10" s="99" t="s">
        <v>158</v>
      </c>
      <c r="B10" s="102" t="s">
        <v>159</v>
      </c>
      <c r="C10" s="102" t="s">
        <v>160</v>
      </c>
      <c r="D10" s="102" t="s">
        <v>161</v>
      </c>
    </row>
  </sheetData>
  <mergeCells count="7">
    <mergeCell ref="A2:B2"/>
    <mergeCell ref="A4:A5"/>
    <mergeCell ref="B4:B5"/>
    <mergeCell ref="D4:D5"/>
    <mergeCell ref="A7:A8"/>
    <mergeCell ref="B7:B8"/>
    <mergeCell ref="C7:C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>
      <selection activeCell="J10" sqref="J10"/>
    </sheetView>
  </sheetViews>
  <sheetFormatPr defaultRowHeight="12.75" x14ac:dyDescent="0.2"/>
  <cols>
    <col min="1" max="1" width="19.28515625" customWidth="1"/>
    <col min="2" max="2" width="15.7109375" customWidth="1"/>
    <col min="3" max="4" width="18.42578125" customWidth="1"/>
    <col min="5" max="5" width="17.42578125" customWidth="1"/>
    <col min="6" max="6" width="15.85546875" customWidth="1"/>
    <col min="7" max="7" width="18.28515625" customWidth="1"/>
    <col min="8" max="8" width="20.85546875" customWidth="1"/>
  </cols>
  <sheetData>
    <row r="1" spans="1:8" ht="20.25" x14ac:dyDescent="0.3">
      <c r="A1" s="103" t="s">
        <v>162</v>
      </c>
      <c r="B1" s="103" t="s">
        <v>163</v>
      </c>
      <c r="C1" s="103" t="s">
        <v>164</v>
      </c>
      <c r="D1" s="103" t="s">
        <v>165</v>
      </c>
      <c r="E1" s="103" t="s">
        <v>166</v>
      </c>
      <c r="F1" s="103" t="s">
        <v>167</v>
      </c>
      <c r="G1" s="103" t="s">
        <v>168</v>
      </c>
      <c r="H1" s="103" t="s">
        <v>169</v>
      </c>
    </row>
    <row r="2" spans="1:8" ht="31.5" x14ac:dyDescent="0.5">
      <c r="A2" s="104" t="s">
        <v>170</v>
      </c>
      <c r="B2" s="105">
        <v>197</v>
      </c>
      <c r="C2" s="105">
        <v>268</v>
      </c>
      <c r="D2" s="105">
        <v>279</v>
      </c>
      <c r="E2" s="105">
        <v>282</v>
      </c>
      <c r="F2" s="105">
        <v>323</v>
      </c>
      <c r="G2" s="105">
        <v>346</v>
      </c>
      <c r="H2" s="106"/>
    </row>
    <row r="3" spans="1:8" ht="31.5" x14ac:dyDescent="0.5">
      <c r="A3" s="107" t="s">
        <v>171</v>
      </c>
      <c r="B3" s="105">
        <v>115</v>
      </c>
      <c r="C3" s="105">
        <v>137</v>
      </c>
      <c r="D3" s="105">
        <v>148</v>
      </c>
      <c r="E3" s="105">
        <v>167</v>
      </c>
      <c r="F3" s="105">
        <v>153</v>
      </c>
      <c r="G3" s="105">
        <v>129</v>
      </c>
      <c r="H3" s="106"/>
    </row>
    <row r="4" spans="1:8" ht="40.5" x14ac:dyDescent="0.5">
      <c r="A4" s="108" t="s">
        <v>172</v>
      </c>
      <c r="B4" s="105">
        <v>46</v>
      </c>
      <c r="C4" s="105">
        <v>328</v>
      </c>
      <c r="D4" s="105">
        <v>256</v>
      </c>
      <c r="E4" s="105">
        <v>262</v>
      </c>
      <c r="F4" s="105">
        <v>134</v>
      </c>
      <c r="G4" s="105">
        <v>188</v>
      </c>
      <c r="H4" s="106"/>
    </row>
    <row r="5" spans="1:8" ht="40.5" x14ac:dyDescent="0.5">
      <c r="A5" s="109" t="s">
        <v>173</v>
      </c>
      <c r="B5" s="105">
        <v>0</v>
      </c>
      <c r="C5" s="105">
        <v>0</v>
      </c>
      <c r="D5" s="105">
        <v>0</v>
      </c>
      <c r="E5" s="105">
        <v>34</v>
      </c>
      <c r="F5" s="105">
        <v>153</v>
      </c>
      <c r="G5" s="105">
        <v>224.9</v>
      </c>
      <c r="H5" s="106"/>
    </row>
    <row r="6" spans="1:8" ht="40.5" x14ac:dyDescent="0.5">
      <c r="A6" s="110" t="s">
        <v>174</v>
      </c>
      <c r="B6" s="111">
        <v>0</v>
      </c>
      <c r="C6" s="111">
        <v>16</v>
      </c>
      <c r="D6" s="111">
        <v>14</v>
      </c>
      <c r="E6" s="111">
        <v>21</v>
      </c>
      <c r="F6" s="111">
        <v>23</v>
      </c>
      <c r="G6" s="111">
        <v>24</v>
      </c>
      <c r="H6" s="106"/>
    </row>
    <row r="7" spans="1:8" ht="31.5" x14ac:dyDescent="0.5">
      <c r="A7" s="112" t="s">
        <v>175</v>
      </c>
      <c r="B7" s="111">
        <v>106</v>
      </c>
      <c r="C7" s="111">
        <v>147</v>
      </c>
      <c r="D7" s="111">
        <v>624</v>
      </c>
      <c r="E7" s="111">
        <v>865</v>
      </c>
      <c r="F7" s="111">
        <v>1385</v>
      </c>
      <c r="G7" s="111">
        <v>1540</v>
      </c>
      <c r="H7" s="106"/>
    </row>
    <row r="8" spans="1:8" ht="31.5" x14ac:dyDescent="0.5">
      <c r="A8" s="113" t="s">
        <v>176</v>
      </c>
      <c r="B8" s="114">
        <f>SUBTOTAL(109,ExpenseSummary3[2013])</f>
        <v>464</v>
      </c>
      <c r="C8" s="114">
        <f>SUBTOTAL(109,ExpenseSummary3[2014])</f>
        <v>896</v>
      </c>
      <c r="D8" s="114">
        <f>SUBTOTAL(109,ExpenseSummary3[2015])</f>
        <v>1321</v>
      </c>
      <c r="E8" s="114">
        <f>SUBTOTAL(109,ExpenseSummary3[2016])</f>
        <v>1631</v>
      </c>
      <c r="F8" s="114">
        <f>SUBTOTAL(109,ExpenseSummary3[2017])</f>
        <v>2171</v>
      </c>
      <c r="G8" s="114">
        <f>SUBTOTAL(109,ExpenseSummary3[2018])</f>
        <v>2451.9</v>
      </c>
      <c r="H8" s="115"/>
    </row>
    <row r="9" spans="1:8" ht="15" x14ac:dyDescent="0.25">
      <c r="A9" s="116" t="s">
        <v>177</v>
      </c>
      <c r="B9" s="7">
        <v>4.5599999999999996</v>
      </c>
      <c r="C9" s="7">
        <v>5.86</v>
      </c>
      <c r="D9" s="7">
        <v>5.0999999999999996</v>
      </c>
      <c r="E9" s="7">
        <v>5.9</v>
      </c>
      <c r="F9" s="7">
        <v>6.79</v>
      </c>
      <c r="G9" s="7">
        <v>6.79</v>
      </c>
      <c r="H9" s="7"/>
    </row>
    <row r="10" spans="1:8" ht="77.25" x14ac:dyDescent="0.25">
      <c r="A10" s="117" t="s">
        <v>178</v>
      </c>
      <c r="B10" s="118" t="s">
        <v>179</v>
      </c>
      <c r="C10" s="118" t="s">
        <v>180</v>
      </c>
      <c r="D10" s="118" t="s">
        <v>181</v>
      </c>
      <c r="E10" s="118" t="s">
        <v>182</v>
      </c>
      <c r="F10" s="118" t="s">
        <v>183</v>
      </c>
      <c r="G10" s="118"/>
      <c r="H10" s="7"/>
    </row>
    <row r="11" spans="1:8" ht="77.25" x14ac:dyDescent="0.25">
      <c r="A11" s="117" t="s">
        <v>184</v>
      </c>
      <c r="B11" s="7"/>
      <c r="C11" s="7"/>
      <c r="D11" s="7"/>
      <c r="E11" s="118" t="s">
        <v>185</v>
      </c>
      <c r="F11" s="118" t="s">
        <v>186</v>
      </c>
      <c r="G11" s="118"/>
      <c r="H11" s="7"/>
    </row>
  </sheetData>
  <dataValidations count="3">
    <dataValidation allowBlank="1" showInputMessage="1" showErrorMessage="1" prompt="Enter an expense name in this column" sqref="A1" xr:uid="{00000000-0002-0000-0400-000000000000}"/>
    <dataValidation allowBlank="1" showInputMessage="1" showErrorMessage="1" prompt="A sparkline visualizing the trend of expenses for 1 expense over 12 months is displayed in this column" sqref="H1" xr:uid="{00000000-0002-0000-0400-000001000000}"/>
    <dataValidation allowBlank="1" showInputMessage="1" showErrorMessage="1" prompt="Expense amount is automatically displayed in this column" sqref="B1:G1" xr:uid="{00000000-0002-0000-0400-000002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markers="1" xr2:uid="{00000000-0003-0000-0400-000001000000}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'2013-2018 totals'!B8:F8</xm:f>
              <xm:sqref>H8</xm:sqref>
            </x14:sparkline>
          </x14:sparklines>
        </x14:sparklineGroup>
        <x14:sparklineGroup lineWeight="2.25" displayEmptyCellsAs="gap" markers="1" last="1" negative="1" xr2:uid="{00000000-0003-0000-0400-000000000000}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'2013-2018 totals'!B2:F2</xm:f>
              <xm:sqref>H2</xm:sqref>
            </x14:sparkline>
            <x14:sparkline>
              <xm:f>'2013-2018 totals'!B3:F3</xm:f>
              <xm:sqref>H3</xm:sqref>
            </x14:sparkline>
            <x14:sparkline>
              <xm:f>'2013-2018 totals'!B4:F4</xm:f>
              <xm:sqref>H4</xm:sqref>
            </x14:sparkline>
            <x14:sparkline>
              <xm:f>'2013-2018 totals'!B5:F5</xm:f>
              <xm:sqref>H5</xm:sqref>
            </x14:sparkline>
            <x14:sparkline>
              <xm:f>'2013-2018 totals'!B6:F6</xm:f>
              <xm:sqref>H6</xm:sqref>
            </x14:sparkline>
            <x14:sparkline>
              <xm:f>'2013-2018 totals'!B7:F7</xm:f>
              <xm:sqref>H7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MSS 2018 Goals</vt:lpstr>
      <vt:lpstr>2019 goals</vt:lpstr>
      <vt:lpstr>MSS 2018 Workplan</vt:lpstr>
      <vt:lpstr>People link</vt:lpstr>
      <vt:lpstr>2013-2018 totals</vt:lpstr>
      <vt:lpstr>'MSS 2018 Goals'!Print_Area</vt:lpstr>
      <vt:lpstr>'MSS 2018 Workplan'!Print_Area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Mahone</dc:creator>
  <cp:lastModifiedBy>Heidi Martinez</cp:lastModifiedBy>
  <cp:lastPrinted>2019-02-07T16:24:14Z</cp:lastPrinted>
  <dcterms:created xsi:type="dcterms:W3CDTF">2006-04-03T14:49:49Z</dcterms:created>
  <dcterms:modified xsi:type="dcterms:W3CDTF">2019-04-29T19:29:39Z</dcterms:modified>
</cp:coreProperties>
</file>